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032022\"/>
    </mc:Choice>
  </mc:AlternateContent>
  <xr:revisionPtr revIDLastSave="0" documentId="13_ncr:1_{2EA5408C-5452-4902-9178-16C855782B83}" xr6:coauthVersionLast="46" xr6:coauthVersionMax="46" xr10:uidLastSave="{00000000-0000-0000-0000-000000000000}"/>
  <bookViews>
    <workbookView xWindow="-120" yWindow="-120" windowWidth="29040" windowHeight="15840" xr2:uid="{00000000-000D-0000-FFFF-FFFF00000000}"/>
  </bookViews>
  <sheets>
    <sheet name="CRI-COG" sheetId="2" r:id="rId1"/>
    <sheet name="CFF" sheetId="3" r:id="rId2"/>
  </sheets>
  <definedNames>
    <definedName name="Print_Area" localSheetId="1">CFF!$A$2:$C$25</definedName>
    <definedName name="Print_Area" localSheetId="0">'CRI-COG'!$A$2:$D$26</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3" l="1"/>
  <c r="F44" i="3"/>
  <c r="D44" i="3"/>
  <c r="C44" i="3"/>
  <c r="G43" i="3"/>
  <c r="F43" i="3"/>
  <c r="D43" i="3"/>
  <c r="C43" i="3"/>
  <c r="G42" i="3"/>
  <c r="F42" i="3"/>
  <c r="D42" i="3"/>
  <c r="C42" i="3"/>
  <c r="C41" i="3" s="1"/>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H21" i="3"/>
  <c r="E21" i="3"/>
  <c r="H20" i="3"/>
  <c r="E20" i="3"/>
  <c r="H19" i="3"/>
  <c r="E19" i="3"/>
  <c r="G18" i="3"/>
  <c r="F18" i="3"/>
  <c r="D18" i="3"/>
  <c r="C18" i="3"/>
  <c r="H14" i="3"/>
  <c r="E14" i="3"/>
  <c r="H13" i="3"/>
  <c r="H43" i="3" s="1"/>
  <c r="E13" i="3"/>
  <c r="H12" i="3"/>
  <c r="H42" i="3" s="1"/>
  <c r="E12" i="3"/>
  <c r="E42" i="3" s="1"/>
  <c r="G11" i="3"/>
  <c r="F11" i="3"/>
  <c r="D11" i="3"/>
  <c r="C11" i="3"/>
  <c r="H10" i="3"/>
  <c r="H40" i="3" s="1"/>
  <c r="E10" i="3"/>
  <c r="E40" i="3" s="1"/>
  <c r="H9" i="3"/>
  <c r="E9" i="3"/>
  <c r="H8" i="3"/>
  <c r="H38" i="3" s="1"/>
  <c r="E8" i="3"/>
  <c r="E38" i="3" s="1"/>
  <c r="H7" i="3"/>
  <c r="E7" i="3"/>
  <c r="H6" i="3"/>
  <c r="H36" i="3" s="1"/>
  <c r="E6" i="3"/>
  <c r="E36" i="3" s="1"/>
  <c r="H5" i="3"/>
  <c r="H35" i="3" s="1"/>
  <c r="E5" i="3"/>
  <c r="H4" i="3"/>
  <c r="H34" i="3" s="1"/>
  <c r="E4" i="3"/>
  <c r="E34" i="3" s="1"/>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H44" i="3" l="1"/>
  <c r="H41" i="3" s="1"/>
  <c r="E44" i="3"/>
  <c r="E43" i="3"/>
  <c r="F30" i="3"/>
  <c r="H39" i="3"/>
  <c r="E39" i="3"/>
  <c r="E35" i="3"/>
  <c r="H37" i="3"/>
  <c r="H33" i="3" s="1"/>
  <c r="E37" i="3"/>
  <c r="G24" i="2"/>
  <c r="C33" i="3"/>
  <c r="C45" i="3" s="1"/>
  <c r="G33" i="3"/>
  <c r="D33" i="3"/>
  <c r="F24" i="2"/>
  <c r="D41" i="3"/>
  <c r="F41" i="3"/>
  <c r="G41" i="3"/>
  <c r="F33" i="3"/>
  <c r="D15" i="3"/>
  <c r="H11" i="3"/>
  <c r="G30" i="3"/>
  <c r="E11" i="3"/>
  <c r="C15" i="3"/>
  <c r="G15" i="3"/>
  <c r="F15" i="3"/>
  <c r="H3" i="3"/>
  <c r="H18" i="3"/>
  <c r="C30" i="3"/>
  <c r="D30" i="3"/>
  <c r="H26" i="3"/>
  <c r="E18" i="3"/>
  <c r="C24" i="2"/>
  <c r="H3" i="2"/>
  <c r="E3" i="2"/>
  <c r="E14" i="2"/>
  <c r="H14" i="2"/>
  <c r="D24" i="2"/>
  <c r="E26" i="3"/>
  <c r="E3" i="3"/>
  <c r="E41" i="3" l="1"/>
  <c r="E33" i="3"/>
  <c r="H45" i="3"/>
  <c r="G45" i="3"/>
  <c r="F45" i="3"/>
  <c r="D45" i="3"/>
  <c r="H15" i="3"/>
  <c r="E15" i="3"/>
  <c r="E30" i="3"/>
  <c r="H30" i="3"/>
  <c r="H24" i="2"/>
  <c r="E24" i="2"/>
  <c r="E45" i="3" l="1"/>
</calcChain>
</file>

<file path=xl/sharedStrings.xml><?xml version="1.0" encoding="utf-8"?>
<sst xmlns="http://schemas.openxmlformats.org/spreadsheetml/2006/main" count="109" uniqueCount="62">
  <si>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</si>
  <si>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</si>
  <si>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</si>
  <si>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</si>
  <si>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</si>
  <si>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</si>
  <si>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</si>
  <si>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</si>
  <si>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</si>
  <si>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</si>
  <si>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</si>
  <si>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</si>
  <si>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</si>
  <si>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</si>
  <si>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</si>
  <si>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</si>
  <si>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</si>
  <si>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</si>
  <si>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</si>
  <si>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</si>
  <si>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</si>
  <si>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</si>
  <si>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</si>
  <si>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</si>
  <si>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</si>
  <si>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</si>
  <si>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</si>
  <si>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</si>
  <si>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</si>
  <si>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</si>
  <si>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</si>
  <si>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</si>
  <si>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</si>
  <si>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</si>
  <si>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</si>
  <si>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</si>
  <si>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</si>
  <si>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</si>
  <si>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</si>
  <si>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</si>
  <si>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</si>
  <si>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</si>
  <si>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</si>
  <si>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</si>
  <si>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</si>
  <si>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</si>
  <si>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</si>
  <si>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</si>
  <si>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</si>
  <si>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MUNICIPIO DE ACAMBARO, GTO.
FLUJO DE FONDOS 
 DEL 01 DE ENERO AL 30 DE SEPTIEMBRE DEL 2022</t>
  </si>
  <si>
    <t>Nombre del ente público
Flujo de Fondos (Rubro y Capítulo)
Del 01 de enero al 30 de septiembre del 2022</t>
  </si>
  <si>
    <t>LIC. CLAUDIA SILVA CAMPOS</t>
  </si>
  <si>
    <t>C.P. CLAUDIA SALINAS CERVANTES</t>
  </si>
  <si>
    <t>PRESIDENTE MUNICIPAL</t>
  </si>
  <si>
    <t>TESORERO MUNICIPAL</t>
  </si>
  <si>
    <t>" BAJO PORTESTA DE DECIR VERDAD DECLARAMOS QUE LOS ESTADOS FINANCIEROS Y SUS NOTAS</t>
  </si>
  <si>
    <t xml:space="preserve">   SON RAZONABLEMENTE CORRECTOS Y SON RESPONSABILIDAD DEL EMISOR "</t>
  </si>
  <si>
    <t>C.P . CLAUDIA SALINAS CERVANTES</t>
  </si>
  <si>
    <t>_________________________</t>
  </si>
  <si>
    <t>_______________________________</t>
  </si>
  <si>
    <t xml:space="preserve">                            " BAJO PROTESTA DE DECIR VERDAD DECLARAMOS QUE LOS ESTADOS FINANCIEROS Y SUS NOTAS SON </t>
  </si>
  <si>
    <t>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</si>
</sst>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
      <b/>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xf>
  </cellXfs>
  <cellStyles count="3">
    <cellStyle name="Normal" xfId="0" builtinId="0"/>
    <cellStyle name="Normal 2" xfId="1" xr:uid="{00000000-0005-0000-0000-000001000000}"/>
    <cellStyle name="Normal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781050</xdr:colOff>
      <xdr:row>41</xdr:row>
      <xdr:rowOff>133350</xdr:rowOff>
    </xdr:from>
    <xdr:to>
      <xdr:col>2</xdr:col>
      <xdr:colOff>114300</xdr:colOff>
      <xdr:row>41</xdr:row>
      <xdr:rowOff>133350</xdr:rowOff>
    </xdr:to>
    <xdr:cxnSp macro="">
      <xdr:nvCxnSpPr>
        <xdr:cNvPr id="2" name="Conector recto 1">
          <a:extLst>
            <a:ext uri="{FF2B5EF4-FFF2-40B4-BE49-F238E27FC236}">
              <a16:creationId xmlns:a16="http://schemas.microsoft.com/office/drawing/2014/main" id="{107CA4AA-E35B-440C-B1E3-E7FD11455F52}"/>
            </a:ext>
          </a:extLst>
        </xdr:cNvPr>
        <xdr:cNvCxnSpPr/>
      </xdr:nvCxnSpPr>
      <xdr:spPr>
        <a:xfrm>
          <a:off x="1104900" y="6410325"/>
          <a:ext cx="1895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381000</xdr:colOff>
      <xdr:row>41</xdr:row>
      <xdr:rowOff>123825</xdr:rowOff>
    </xdr:from>
    <xdr:to>
      <xdr:col>7</xdr:col>
      <xdr:colOff>257175</xdr:colOff>
      <xdr:row>41</xdr:row>
      <xdr:rowOff>123825</xdr:rowOff>
    </xdr:to>
    <xdr:cxnSp macro="">
      <xdr:nvCxnSpPr>
        <xdr:cNvPr id="3" name="Conector recto 2">
          <a:extLst>
            <a:ext uri="{FF2B5EF4-FFF2-40B4-BE49-F238E27FC236}">
              <a16:creationId xmlns:a16="http://schemas.microsoft.com/office/drawing/2014/main" id="{D2964A20-D48E-4DBA-AA15-0786FB07281D}"/>
            </a:ext>
          </a:extLst>
        </xdr:cNvPr>
        <xdr:cNvCxnSpPr/>
      </xdr:nvCxnSpPr>
      <xdr:spPr>
        <a:xfrm>
          <a:off x="5295900" y="6400800"/>
          <a:ext cx="2162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showGridLines="0" tabSelected="1" topLeftCell="A32" zoomScaleNormal="100" workbookViewId="0">
      <selection activeCell="K37" sqref="K37"/>
    </sheetView>
  </sheetViews>
  <sheetFormatPr baseColWidth="10" defaultColWidth="11.42578125" defaultRowHeight="11.25" x14ac:dyDescent="0.2"/>
  <cols>
    <col min="1" max="1" width="4.85546875" style="1" customWidth="1"/>
    <col min="2" max="2" width="38.42578125" style="1" bestFit="1" customWidth="1"/>
    <col min="3" max="3" width="17.7109375" style="1" customWidth="1"/>
    <col min="4" max="4" width="12.7109375" style="1" customWidth="1"/>
    <col min="5" max="16384" width="11.42578125" style="1"/>
  </cols>
  <sheetData>
    <row r="1" spans="1:8" ht="33.6" customHeight="1" x14ac:dyDescent="0.2">
      <c r="A1" s="33" t="s">
        <v>50</v>
      </c>
      <c r="B1" s="34"/>
      <c r="C1" s="34"/>
      <c r="D1" s="34"/>
      <c r="E1" s="34"/>
      <c r="F1" s="34"/>
      <c r="G1" s="34"/>
      <c r="H1" s="35"/>
    </row>
    <row r="2" spans="1:8" ht="22.5" x14ac:dyDescent="0.2">
      <c r="A2" s="28" t="s">
        <v>0</v>
      </c>
      <c r="B2" s="29" t="s">
        <v>1</v>
      </c>
      <c r="C2" s="30" t="s">
        <v>2</v>
      </c>
      <c r="D2" s="30" t="s">
        <v>3</v>
      </c>
      <c r="E2" s="30" t="s">
        <v>4</v>
      </c>
      <c r="F2" s="30" t="s">
        <v>5</v>
      </c>
      <c r="G2" s="30" t="s">
        <v>6</v>
      </c>
      <c r="H2" s="30" t="s">
        <v>7</v>
      </c>
    </row>
    <row r="3" spans="1:8" x14ac:dyDescent="0.2">
      <c r="A3" s="2"/>
      <c r="B3" s="3" t="s">
        <v>8</v>
      </c>
      <c r="C3" s="4">
        <f>SUM(C4:C13)</f>
        <v>471995158.94999999</v>
      </c>
      <c r="D3" s="4">
        <f t="shared" ref="D3:H3" si="0">SUM(D4:D13)</f>
        <v>6095977.3200000003</v>
      </c>
      <c r="E3" s="4">
        <f t="shared" si="0"/>
        <v>478091136.26999998</v>
      </c>
      <c r="F3" s="4">
        <f t="shared" si="0"/>
        <v>324262751.19</v>
      </c>
      <c r="G3" s="4">
        <f t="shared" si="0"/>
        <v>323823344.85000002</v>
      </c>
      <c r="H3" s="4">
        <f t="shared" si="0"/>
        <v>439406.33999999985</v>
      </c>
    </row>
    <row r="4" spans="1:8" x14ac:dyDescent="0.2">
      <c r="A4" s="5">
        <v>1</v>
      </c>
      <c r="B4" s="6" t="s">
        <v>9</v>
      </c>
      <c r="C4" s="7">
        <v>55553194.149999999</v>
      </c>
      <c r="D4" s="7">
        <v>-1503953.83</v>
      </c>
      <c r="E4" s="7">
        <v>54049240.32</v>
      </c>
      <c r="F4" s="7">
        <v>26577647.809999999</v>
      </c>
      <c r="G4" s="7">
        <v>26577647.809999999</v>
      </c>
      <c r="H4" s="7">
        <f>+F4-G4</f>
        <v>0</v>
      </c>
    </row>
    <row r="5" spans="1:8" x14ac:dyDescent="0.2">
      <c r="A5" s="5">
        <v>2</v>
      </c>
      <c r="B5" s="6" t="s">
        <v>10</v>
      </c>
      <c r="C5" s="7">
        <v>0</v>
      </c>
      <c r="D5" s="7">
        <v>0</v>
      </c>
      <c r="E5" s="7">
        <v>0</v>
      </c>
      <c r="F5" s="7">
        <v>0</v>
      </c>
      <c r="G5" s="7">
        <v>0</v>
      </c>
      <c r="H5" s="7">
        <f t="shared" ref="H5:H13" si="1">+F5-G5</f>
        <v>0</v>
      </c>
    </row>
    <row r="6" spans="1:8" x14ac:dyDescent="0.2">
      <c r="A6" s="5">
        <v>3</v>
      </c>
      <c r="B6" s="6" t="s">
        <v>11</v>
      </c>
      <c r="C6" s="7">
        <v>5175000</v>
      </c>
      <c r="D6" s="7">
        <v>0</v>
      </c>
      <c r="E6" s="7">
        <v>5175000</v>
      </c>
      <c r="F6" s="7">
        <v>3329384</v>
      </c>
      <c r="G6" s="7">
        <v>3329384</v>
      </c>
      <c r="H6" s="7">
        <f t="shared" si="1"/>
        <v>0</v>
      </c>
    </row>
    <row r="7" spans="1:8" x14ac:dyDescent="0.2">
      <c r="A7" s="5">
        <v>4</v>
      </c>
      <c r="B7" s="6" t="s">
        <v>12</v>
      </c>
      <c r="C7" s="7">
        <v>8189303.7300000004</v>
      </c>
      <c r="D7" s="7">
        <v>1375000</v>
      </c>
      <c r="E7" s="7">
        <v>9564303.7300000004</v>
      </c>
      <c r="F7" s="7">
        <v>7277971.0499999998</v>
      </c>
      <c r="G7" s="7">
        <v>7277971.0499999998</v>
      </c>
      <c r="H7" s="7">
        <f t="shared" si="1"/>
        <v>0</v>
      </c>
    </row>
    <row r="8" spans="1:8" x14ac:dyDescent="0.2">
      <c r="A8" s="5">
        <v>5</v>
      </c>
      <c r="B8" s="6" t="s">
        <v>13</v>
      </c>
      <c r="C8" s="7">
        <v>8628497.3000000007</v>
      </c>
      <c r="D8" s="7">
        <v>2370000</v>
      </c>
      <c r="E8" s="7">
        <v>10998497.300000001</v>
      </c>
      <c r="F8" s="7">
        <v>9558708.8200000003</v>
      </c>
      <c r="G8" s="7">
        <v>9558961.4800000004</v>
      </c>
      <c r="H8" s="7">
        <f t="shared" si="1"/>
        <v>-252.66000000014901</v>
      </c>
    </row>
    <row r="9" spans="1:8" x14ac:dyDescent="0.2">
      <c r="A9" s="5">
        <v>6</v>
      </c>
      <c r="B9" s="6" t="s">
        <v>14</v>
      </c>
      <c r="C9" s="7">
        <v>5885033.25</v>
      </c>
      <c r="D9" s="7">
        <v>2252251</v>
      </c>
      <c r="E9" s="7">
        <v>8137284.25</v>
      </c>
      <c r="F9" s="7">
        <v>5304203.7699999996</v>
      </c>
      <c r="G9" s="7">
        <v>5304203.7699999996</v>
      </c>
      <c r="H9" s="7">
        <f t="shared" si="1"/>
        <v>0</v>
      </c>
    </row>
    <row r="10" spans="1:8" x14ac:dyDescent="0.2">
      <c r="A10" s="5">
        <v>7</v>
      </c>
      <c r="B10" s="6" t="s">
        <v>15</v>
      </c>
      <c r="C10" s="7">
        <v>0</v>
      </c>
      <c r="D10" s="7">
        <v>0</v>
      </c>
      <c r="E10" s="7">
        <v>0</v>
      </c>
      <c r="F10" s="7">
        <v>0</v>
      </c>
      <c r="G10" s="7">
        <v>0</v>
      </c>
      <c r="H10" s="7">
        <f t="shared" si="1"/>
        <v>0</v>
      </c>
    </row>
    <row r="11" spans="1:8" x14ac:dyDescent="0.2">
      <c r="A11" s="5">
        <v>8</v>
      </c>
      <c r="B11" s="6" t="s">
        <v>16</v>
      </c>
      <c r="C11" s="7">
        <v>388564130.51999998</v>
      </c>
      <c r="D11" s="7">
        <v>1602680.15</v>
      </c>
      <c r="E11" s="7">
        <v>390166810.67000002</v>
      </c>
      <c r="F11" s="7">
        <v>272214835.74000001</v>
      </c>
      <c r="G11" s="7">
        <v>271775176.74000001</v>
      </c>
      <c r="H11" s="7">
        <f t="shared" si="1"/>
        <v>439659</v>
      </c>
    </row>
    <row r="12" spans="1:8" x14ac:dyDescent="0.2">
      <c r="A12" s="5">
        <v>9</v>
      </c>
      <c r="B12" s="6" t="s">
        <v>17</v>
      </c>
      <c r="C12" s="7">
        <v>0</v>
      </c>
      <c r="D12" s="7">
        <v>0</v>
      </c>
      <c r="E12" s="7">
        <v>0</v>
      </c>
      <c r="F12" s="7">
        <v>0</v>
      </c>
      <c r="G12" s="7">
        <v>0</v>
      </c>
      <c r="H12" s="7">
        <f t="shared" si="1"/>
        <v>0</v>
      </c>
    </row>
    <row r="13" spans="1:8" x14ac:dyDescent="0.2">
      <c r="A13" s="8">
        <v>0</v>
      </c>
      <c r="B13" s="6" t="s">
        <v>18</v>
      </c>
      <c r="C13" s="7">
        <v>0</v>
      </c>
      <c r="D13" s="7">
        <v>0</v>
      </c>
      <c r="E13" s="7">
        <v>0</v>
      </c>
      <c r="F13" s="7">
        <v>0</v>
      </c>
      <c r="G13" s="7">
        <v>0</v>
      </c>
      <c r="H13" s="7">
        <f t="shared" si="1"/>
        <v>0</v>
      </c>
    </row>
    <row r="14" spans="1:8" x14ac:dyDescent="0.2">
      <c r="A14" s="5"/>
      <c r="B14" s="9" t="s">
        <v>19</v>
      </c>
      <c r="C14" s="10">
        <f>SUM(C15:C23)</f>
        <v>471995158.94999999</v>
      </c>
      <c r="D14" s="10">
        <f t="shared" ref="D14:H14" si="2">SUM(D15:D23)</f>
        <v>6095977.3200000003</v>
      </c>
      <c r="E14" s="10">
        <f t="shared" si="2"/>
        <v>478091136.26999998</v>
      </c>
      <c r="F14" s="10">
        <f t="shared" si="2"/>
        <v>216105894.50999999</v>
      </c>
      <c r="G14" s="10">
        <f t="shared" si="2"/>
        <v>214892965.86999997</v>
      </c>
      <c r="H14" s="10">
        <f t="shared" si="2"/>
        <v>1212928.640000008</v>
      </c>
    </row>
    <row r="15" spans="1:8" x14ac:dyDescent="0.2">
      <c r="A15" s="8">
        <v>1000</v>
      </c>
      <c r="B15" s="6" t="s">
        <v>20</v>
      </c>
      <c r="C15" s="7">
        <v>171714636.78</v>
      </c>
      <c r="D15" s="7">
        <v>14684606.860000001</v>
      </c>
      <c r="E15" s="7">
        <v>186399243.63999999</v>
      </c>
      <c r="F15" s="7">
        <v>105799051.37</v>
      </c>
      <c r="G15" s="7">
        <v>104915323.34</v>
      </c>
      <c r="H15" s="7">
        <f t="shared" ref="H15:H23" si="3">+F15-G15</f>
        <v>883728.03000000119</v>
      </c>
    </row>
    <row r="16" spans="1:8" x14ac:dyDescent="0.2">
      <c r="A16" s="5">
        <v>2000</v>
      </c>
      <c r="B16" s="6" t="s">
        <v>21</v>
      </c>
      <c r="C16" s="7">
        <v>17272416.91</v>
      </c>
      <c r="D16" s="7">
        <v>-1992611.24</v>
      </c>
      <c r="E16" s="7">
        <v>15279805.67</v>
      </c>
      <c r="F16" s="7">
        <v>9905785.7799999993</v>
      </c>
      <c r="G16" s="7">
        <v>9891576.7799999993</v>
      </c>
      <c r="H16" s="7">
        <f t="shared" si="3"/>
        <v>14209</v>
      </c>
    </row>
    <row r="17" spans="1:8" x14ac:dyDescent="0.2">
      <c r="A17" s="8">
        <v>3000</v>
      </c>
      <c r="B17" s="6" t="s">
        <v>22</v>
      </c>
      <c r="C17" s="7">
        <v>81381829.179999992</v>
      </c>
      <c r="D17" s="7">
        <v>1756837.6099999999</v>
      </c>
      <c r="E17" s="7">
        <v>83138666.790000007</v>
      </c>
      <c r="F17" s="7">
        <v>54450072.93999999</v>
      </c>
      <c r="G17" s="7">
        <v>54138081.329999983</v>
      </c>
      <c r="H17" s="7">
        <f t="shared" si="3"/>
        <v>311991.61000000685</v>
      </c>
    </row>
    <row r="18" spans="1:8" x14ac:dyDescent="0.2">
      <c r="A18" s="5">
        <v>4000</v>
      </c>
      <c r="B18" s="6" t="s">
        <v>17</v>
      </c>
      <c r="C18" s="7">
        <v>32576122.5</v>
      </c>
      <c r="D18" s="7">
        <v>-2881922.39</v>
      </c>
      <c r="E18" s="7">
        <v>29694200.109999999</v>
      </c>
      <c r="F18" s="7">
        <v>20149903.82</v>
      </c>
      <c r="G18" s="7">
        <v>20146903.82</v>
      </c>
      <c r="H18" s="7">
        <f t="shared" si="3"/>
        <v>3000</v>
      </c>
    </row>
    <row r="19" spans="1:8" x14ac:dyDescent="0.2">
      <c r="A19" s="8">
        <v>5000</v>
      </c>
      <c r="B19" s="6" t="s">
        <v>23</v>
      </c>
      <c r="C19" s="7">
        <v>3407768.5200000005</v>
      </c>
      <c r="D19" s="7">
        <v>2693096.05</v>
      </c>
      <c r="E19" s="7">
        <v>6100864.5700000003</v>
      </c>
      <c r="F19" s="7">
        <v>1762869</v>
      </c>
      <c r="G19" s="7">
        <v>1762869</v>
      </c>
      <c r="H19" s="7">
        <f t="shared" si="3"/>
        <v>0</v>
      </c>
    </row>
    <row r="20" spans="1:8" x14ac:dyDescent="0.2">
      <c r="A20" s="5">
        <v>6000</v>
      </c>
      <c r="B20" s="6" t="s">
        <v>24</v>
      </c>
      <c r="C20" s="7">
        <v>159222227.56</v>
      </c>
      <c r="D20" s="7">
        <v>-8029789.75</v>
      </c>
      <c r="E20" s="7">
        <v>151192437.81</v>
      </c>
      <c r="F20" s="7">
        <v>19031448.629999999</v>
      </c>
      <c r="G20" s="7">
        <v>19031448.629999999</v>
      </c>
      <c r="H20" s="7">
        <f t="shared" si="3"/>
        <v>0</v>
      </c>
    </row>
    <row r="21" spans="1:8" x14ac:dyDescent="0.2">
      <c r="A21" s="8">
        <v>7000</v>
      </c>
      <c r="B21" s="6" t="s">
        <v>25</v>
      </c>
      <c r="C21" s="7">
        <v>0</v>
      </c>
      <c r="D21" s="7">
        <v>0</v>
      </c>
      <c r="E21" s="7">
        <v>0</v>
      </c>
      <c r="F21" s="7">
        <v>0</v>
      </c>
      <c r="G21" s="7">
        <v>0</v>
      </c>
      <c r="H21" s="7">
        <f t="shared" si="3"/>
        <v>0</v>
      </c>
    </row>
    <row r="22" spans="1:8" x14ac:dyDescent="0.2">
      <c r="A22" s="5">
        <v>8000</v>
      </c>
      <c r="B22" s="6" t="s">
        <v>26</v>
      </c>
      <c r="C22" s="7">
        <v>1650000</v>
      </c>
      <c r="D22" s="7">
        <v>138291.18</v>
      </c>
      <c r="E22" s="7">
        <v>1788291.18</v>
      </c>
      <c r="F22" s="7">
        <v>594005.47</v>
      </c>
      <c r="G22" s="7">
        <v>594005.47</v>
      </c>
      <c r="H22" s="7">
        <f t="shared" si="3"/>
        <v>0</v>
      </c>
    </row>
    <row r="23" spans="1:8" x14ac:dyDescent="0.2">
      <c r="A23" s="11">
        <v>9000</v>
      </c>
      <c r="B23" s="12" t="s">
        <v>27</v>
      </c>
      <c r="C23" s="7">
        <v>4770157.5</v>
      </c>
      <c r="D23" s="7">
        <v>-272531</v>
      </c>
      <c r="E23" s="7">
        <v>4497626.5</v>
      </c>
      <c r="F23" s="7">
        <v>4412757.5</v>
      </c>
      <c r="G23" s="7">
        <v>4412757.5</v>
      </c>
      <c r="H23" s="7">
        <f t="shared" si="3"/>
        <v>0</v>
      </c>
    </row>
    <row r="24" spans="1:8" x14ac:dyDescent="0.2">
      <c r="A24" s="13"/>
      <c r="B24" s="14" t="s">
        <v>28</v>
      </c>
      <c r="C24" s="15">
        <f>C3-C14</f>
        <v>0</v>
      </c>
      <c r="D24" s="15">
        <f t="shared" ref="D24:H24" si="4">D3-D14</f>
        <v>0</v>
      </c>
      <c r="E24" s="15">
        <f t="shared" si="4"/>
        <v>0</v>
      </c>
      <c r="F24" s="15">
        <f t="shared" si="4"/>
        <v>108156856.68000001</v>
      </c>
      <c r="G24" s="15">
        <f t="shared" si="4"/>
        <v>108930378.98000005</v>
      </c>
      <c r="H24" s="15">
        <f t="shared" si="4"/>
        <v>-773522.3000000082</v>
      </c>
    </row>
    <row r="43" spans="1:8" x14ac:dyDescent="0.2">
      <c r="A43" s="36" t="s">
        <v>51</v>
      </c>
      <c r="B43" s="36"/>
      <c r="C43" s="36"/>
      <c r="E43" s="36" t="s">
        <v>52</v>
      </c>
      <c r="F43" s="36"/>
      <c r="G43" s="36"/>
      <c r="H43" s="36"/>
    </row>
    <row r="44" spans="1:8" x14ac:dyDescent="0.2">
      <c r="A44" s="36" t="s">
        <v>53</v>
      </c>
      <c r="B44" s="36"/>
      <c r="C44" s="36"/>
      <c r="E44" s="36" t="s">
        <v>54</v>
      </c>
      <c r="F44" s="36"/>
      <c r="G44" s="36"/>
      <c r="H44" s="36"/>
    </row>
    <row r="78" spans="1:8" ht="12.75" x14ac:dyDescent="0.2">
      <c r="A78" s="37" t="s">
        <v>60</v>
      </c>
      <c r="B78" s="37"/>
      <c r="C78" s="37"/>
      <c r="D78" s="37"/>
      <c r="E78" s="37"/>
      <c r="F78" s="37"/>
      <c r="G78" s="37"/>
      <c r="H78" s="37"/>
    </row>
    <row r="79" spans="1:8" ht="12.75" x14ac:dyDescent="0.2">
      <c r="A79" s="37" t="s">
        <v>61</v>
      </c>
      <c r="B79" s="37"/>
      <c r="C79" s="37"/>
      <c r="D79" s="37"/>
      <c r="E79" s="37"/>
      <c r="F79" s="37"/>
      <c r="G79" s="37"/>
      <c r="H79" s="37"/>
    </row>
  </sheetData>
  <mergeCells count="7">
    <mergeCell ref="A78:H78"/>
    <mergeCell ref="A79:H79"/>
    <mergeCell ref="A1:H1"/>
    <mergeCell ref="A43:C43"/>
    <mergeCell ref="E43:H43"/>
    <mergeCell ref="A44:C44"/>
    <mergeCell ref="E44:H44"/>
  </mergeCells>
  <pageMargins left="0.70866141732283472" right="0.70866141732283472" top="0.74803149606299213" bottom="0.74803149606299213" header="0.31496062992125984" footer="0.31496062992125984"/>
  <pageSetup paperSize="9" scale="70" orientation="portrait" r:id="rId1"/>
  <ignoredErrors>
    <ignoredError sqref="H13 H23 H4 H5 H6 H7 H8 H9 H10 H11 H12 H15 H16 H17 H18 H19 H20 H21 H22" unlockedFormula="1"/>
    <ignoredError sqref="E14:H14"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2"/>
  <sheetViews>
    <sheetView showGridLines="0" topLeftCell="A22" zoomScaleNormal="100" workbookViewId="0">
      <selection activeCell="G58" sqref="G58"/>
    </sheetView>
  </sheetViews>
  <sheetFormatPr baseColWidth="10" defaultColWidth="11.42578125" defaultRowHeight="11.25" x14ac:dyDescent="0.2"/>
  <cols>
    <col min="1" max="1" width="3.85546875" style="1" customWidth="1"/>
    <col min="2" max="2" width="18.140625" style="1" bestFit="1" customWidth="1"/>
    <col min="3" max="3" width="12.7109375" style="1" customWidth="1"/>
    <col min="4" max="4" width="11.42578125" style="1"/>
    <col min="5" max="5" width="13.28515625" style="1" customWidth="1"/>
    <col min="6" max="16384" width="11.42578125" style="1"/>
  </cols>
  <sheetData>
    <row r="1" spans="1:8" ht="34.9" customHeight="1" x14ac:dyDescent="0.2">
      <c r="A1" s="33" t="s">
        <v>49</v>
      </c>
      <c r="B1" s="34"/>
      <c r="C1" s="34"/>
      <c r="D1" s="34"/>
      <c r="E1" s="34"/>
      <c r="F1" s="34"/>
      <c r="G1" s="34"/>
      <c r="H1" s="35"/>
    </row>
    <row r="2" spans="1:8" ht="33.75" x14ac:dyDescent="0.2">
      <c r="A2" s="32" t="s">
        <v>29</v>
      </c>
      <c r="B2" s="29" t="s">
        <v>1</v>
      </c>
      <c r="C2" s="30" t="s">
        <v>30</v>
      </c>
      <c r="D2" s="30" t="s">
        <v>31</v>
      </c>
      <c r="E2" s="30" t="s">
        <v>4</v>
      </c>
      <c r="F2" s="30" t="s">
        <v>5</v>
      </c>
      <c r="G2" s="30" t="s">
        <v>32</v>
      </c>
      <c r="H2" s="30" t="s">
        <v>33</v>
      </c>
    </row>
    <row r="3" spans="1:8" x14ac:dyDescent="0.2">
      <c r="A3" s="31"/>
      <c r="B3" s="19" t="s">
        <v>34</v>
      </c>
      <c r="C3" s="16">
        <f t="shared" ref="C3:H3" si="0">SUM(C4:C10)</f>
        <v>471995158.94999999</v>
      </c>
      <c r="D3" s="16">
        <f t="shared" si="0"/>
        <v>-6095977.3199999994</v>
      </c>
      <c r="E3" s="16">
        <f t="shared" si="0"/>
        <v>465899181.63</v>
      </c>
      <c r="F3" s="16">
        <f t="shared" si="0"/>
        <v>324262751.19</v>
      </c>
      <c r="G3" s="16">
        <f t="shared" si="0"/>
        <v>323823344.85000002</v>
      </c>
      <c r="H3" s="16">
        <f t="shared" si="0"/>
        <v>439406.34000000358</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83431028.430000007</v>
      </c>
      <c r="D7" s="7">
        <v>-4493297.17</v>
      </c>
      <c r="E7" s="7">
        <f t="shared" si="1"/>
        <v>78937731.260000005</v>
      </c>
      <c r="F7" s="7">
        <v>52047915.450000003</v>
      </c>
      <c r="G7" s="7">
        <v>52048168.109999999</v>
      </c>
      <c r="H7" s="7">
        <f t="shared" si="2"/>
        <v>-252.65999999642372</v>
      </c>
    </row>
    <row r="8" spans="1:8" x14ac:dyDescent="0.2">
      <c r="A8" s="17">
        <v>15</v>
      </c>
      <c r="B8" s="18" t="s">
        <v>39</v>
      </c>
      <c r="C8" s="7">
        <v>374455268.56999999</v>
      </c>
      <c r="D8" s="7">
        <v>-1602680.1499999994</v>
      </c>
      <c r="E8" s="7">
        <f t="shared" si="1"/>
        <v>372852588.42000002</v>
      </c>
      <c r="F8" s="7">
        <v>272214835.74000001</v>
      </c>
      <c r="G8" s="7">
        <v>271775176.74000001</v>
      </c>
      <c r="H8" s="7">
        <f t="shared" si="2"/>
        <v>439659</v>
      </c>
    </row>
    <row r="9" spans="1:8" x14ac:dyDescent="0.2">
      <c r="A9" s="17">
        <v>16</v>
      </c>
      <c r="B9" s="18" t="s">
        <v>40</v>
      </c>
      <c r="C9" s="7">
        <v>14108861.950000001</v>
      </c>
      <c r="D9" s="7">
        <v>0</v>
      </c>
      <c r="E9" s="7">
        <f t="shared" si="1"/>
        <v>14108861.950000001</v>
      </c>
      <c r="F9" s="7">
        <v>0</v>
      </c>
      <c r="G9" s="7">
        <v>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471995158.94999999</v>
      </c>
      <c r="D15" s="24">
        <f t="shared" ref="D15:H15" si="5">D3+D11</f>
        <v>-6095977.3199999994</v>
      </c>
      <c r="E15" s="24">
        <f t="shared" si="5"/>
        <v>465899181.63</v>
      </c>
      <c r="F15" s="24">
        <f t="shared" si="5"/>
        <v>324262751.19</v>
      </c>
      <c r="G15" s="24">
        <f t="shared" si="5"/>
        <v>323823344.85000002</v>
      </c>
      <c r="H15" s="24">
        <f t="shared" si="5"/>
        <v>439406.34000000358</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311740020.81000006</v>
      </c>
      <c r="D18" s="16">
        <f t="shared" si="6"/>
        <v>-13699733.750000004</v>
      </c>
      <c r="E18" s="16">
        <f t="shared" si="6"/>
        <v>298040287.06000006</v>
      </c>
      <c r="F18" s="16">
        <f t="shared" si="6"/>
        <v>198651289.29000005</v>
      </c>
      <c r="G18" s="16">
        <f t="shared" si="6"/>
        <v>197438360.65000007</v>
      </c>
      <c r="H18" s="16">
        <f t="shared" si="6"/>
        <v>1212928.6399999857</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228148746.31000003</v>
      </c>
      <c r="D22" s="7">
        <v>-4050604.7500000028</v>
      </c>
      <c r="E22" s="7">
        <f t="shared" si="7"/>
        <v>224098141.56000003</v>
      </c>
      <c r="F22" s="7">
        <v>143088919.63000005</v>
      </c>
      <c r="G22" s="7">
        <v>141875990.99000007</v>
      </c>
      <c r="H22" s="7">
        <f t="shared" si="8"/>
        <v>1212928.6399999857</v>
      </c>
    </row>
    <row r="23" spans="1:8" x14ac:dyDescent="0.2">
      <c r="A23" s="17">
        <v>15</v>
      </c>
      <c r="B23" s="18" t="s">
        <v>39</v>
      </c>
      <c r="C23" s="7">
        <v>83147370</v>
      </c>
      <c r="D23" s="7">
        <v>-9649129</v>
      </c>
      <c r="E23" s="7">
        <f t="shared" si="7"/>
        <v>73498241</v>
      </c>
      <c r="F23" s="7">
        <v>52132324.870000005</v>
      </c>
      <c r="G23" s="7">
        <v>52132324.870000005</v>
      </c>
      <c r="H23" s="7">
        <f t="shared" si="8"/>
        <v>0</v>
      </c>
    </row>
    <row r="24" spans="1:8" x14ac:dyDescent="0.2">
      <c r="A24" s="17">
        <v>16</v>
      </c>
      <c r="B24" s="18" t="s">
        <v>40</v>
      </c>
      <c r="C24" s="7">
        <v>443904.5</v>
      </c>
      <c r="D24" s="7">
        <v>0</v>
      </c>
      <c r="E24" s="7">
        <f t="shared" si="7"/>
        <v>443904.5</v>
      </c>
      <c r="F24" s="7">
        <v>3430044.79</v>
      </c>
      <c r="G24" s="7">
        <v>3430044.79</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160255138.13999999</v>
      </c>
      <c r="D26" s="16">
        <f t="shared" ref="D26:H26" si="9">SUM(D27:D29)</f>
        <v>-984873.10999999987</v>
      </c>
      <c r="E26" s="16">
        <f t="shared" si="9"/>
        <v>159270265.03</v>
      </c>
      <c r="F26" s="16">
        <f t="shared" si="9"/>
        <v>17454605.219999999</v>
      </c>
      <c r="G26" s="16">
        <f t="shared" si="9"/>
        <v>17454605.219999999</v>
      </c>
      <c r="H26" s="16">
        <f t="shared" si="9"/>
        <v>0</v>
      </c>
    </row>
    <row r="27" spans="1:8" x14ac:dyDescent="0.2">
      <c r="A27" s="17">
        <v>25</v>
      </c>
      <c r="B27" s="18" t="s">
        <v>39</v>
      </c>
      <c r="C27" s="7">
        <v>74015308.579999998</v>
      </c>
      <c r="D27" s="7">
        <v>-1265713.2</v>
      </c>
      <c r="E27" s="7">
        <f t="shared" ref="E27:E29" si="10">+C27+D27</f>
        <v>72749595.379999995</v>
      </c>
      <c r="F27" s="7">
        <v>7312892.9999999991</v>
      </c>
      <c r="G27" s="7">
        <v>7312892.9999999991</v>
      </c>
      <c r="H27" s="7">
        <f>+F27-G27</f>
        <v>0</v>
      </c>
    </row>
    <row r="28" spans="1:8" x14ac:dyDescent="0.2">
      <c r="A28" s="17">
        <v>26</v>
      </c>
      <c r="B28" s="18" t="s">
        <v>40</v>
      </c>
      <c r="C28" s="7">
        <v>86239829.560000002</v>
      </c>
      <c r="D28" s="7">
        <v>280840.09000000003</v>
      </c>
      <c r="E28" s="7">
        <f t="shared" si="10"/>
        <v>86520669.650000006</v>
      </c>
      <c r="F28" s="7">
        <v>10141712.220000001</v>
      </c>
      <c r="G28" s="7">
        <v>10141712.220000001</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471995158.95000005</v>
      </c>
      <c r="D30" s="24">
        <f t="shared" ref="D30:H30" si="11">D18+D26</f>
        <v>-14684606.860000003</v>
      </c>
      <c r="E30" s="24">
        <f t="shared" si="11"/>
        <v>457310552.09000003</v>
      </c>
      <c r="F30" s="24">
        <f t="shared" si="11"/>
        <v>216105894.51000005</v>
      </c>
      <c r="G30" s="24">
        <f t="shared" si="11"/>
        <v>214892965.87000006</v>
      </c>
      <c r="H30" s="24">
        <f t="shared" si="11"/>
        <v>1212928.6399999857</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160255138.13999996</v>
      </c>
      <c r="D33" s="16">
        <f t="shared" si="12"/>
        <v>7603756.4300000034</v>
      </c>
      <c r="E33" s="16">
        <f t="shared" si="12"/>
        <v>167858894.56999999</v>
      </c>
      <c r="F33" s="16">
        <f t="shared" si="12"/>
        <v>125611461.89999995</v>
      </c>
      <c r="G33" s="16">
        <f t="shared" si="12"/>
        <v>126384984.19999993</v>
      </c>
      <c r="H33" s="16">
        <f t="shared" si="12"/>
        <v>-773522.29999998212</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-144717717.88000003</v>
      </c>
      <c r="D37" s="7">
        <f t="shared" si="16"/>
        <v>-442692.41999999713</v>
      </c>
      <c r="E37" s="7">
        <f t="shared" si="16"/>
        <v>-145160410.30000001</v>
      </c>
      <c r="F37" s="7">
        <f t="shared" si="16"/>
        <v>-91041004.180000052</v>
      </c>
      <c r="G37" s="7">
        <f t="shared" si="16"/>
        <v>-89827822.88000007</v>
      </c>
      <c r="H37" s="7">
        <f t="shared" si="16"/>
        <v>-1213181.2999999821</v>
      </c>
    </row>
    <row r="38" spans="1:8" x14ac:dyDescent="0.2">
      <c r="A38" s="17">
        <v>15</v>
      </c>
      <c r="B38" s="18" t="s">
        <v>39</v>
      </c>
      <c r="C38" s="7">
        <f t="shared" ref="C38:H38" si="17">C8-C23</f>
        <v>291307898.56999999</v>
      </c>
      <c r="D38" s="7">
        <f t="shared" si="17"/>
        <v>8046448.8500000006</v>
      </c>
      <c r="E38" s="7">
        <f t="shared" si="17"/>
        <v>299354347.42000002</v>
      </c>
      <c r="F38" s="7">
        <f t="shared" si="17"/>
        <v>220082510.87</v>
      </c>
      <c r="G38" s="7">
        <f t="shared" si="17"/>
        <v>219642851.87</v>
      </c>
      <c r="H38" s="7">
        <f t="shared" si="17"/>
        <v>439659</v>
      </c>
    </row>
    <row r="39" spans="1:8" x14ac:dyDescent="0.2">
      <c r="A39" s="17">
        <v>16</v>
      </c>
      <c r="B39" s="18" t="s">
        <v>40</v>
      </c>
      <c r="C39" s="7">
        <f t="shared" ref="C39:H39" si="18">C9-C24</f>
        <v>13664957.450000001</v>
      </c>
      <c r="D39" s="7">
        <f t="shared" si="18"/>
        <v>0</v>
      </c>
      <c r="E39" s="7">
        <f t="shared" si="18"/>
        <v>13664957.450000001</v>
      </c>
      <c r="F39" s="7">
        <f t="shared" si="18"/>
        <v>-3430044.79</v>
      </c>
      <c r="G39" s="7">
        <f t="shared" si="18"/>
        <v>-3430044.79</v>
      </c>
      <c r="H39" s="7">
        <f t="shared" si="18"/>
        <v>0</v>
      </c>
    </row>
    <row r="40" spans="1:8" x14ac:dyDescent="0.2">
      <c r="A40" s="17">
        <v>17</v>
      </c>
      <c r="B40" s="18" t="s">
        <v>41</v>
      </c>
      <c r="C40" s="7">
        <f t="shared" ref="C40:H40" si="19">C10-C25</f>
        <v>0</v>
      </c>
      <c r="D40" s="7">
        <f t="shared" si="19"/>
        <v>0</v>
      </c>
      <c r="E40" s="7">
        <f t="shared" si="19"/>
        <v>0</v>
      </c>
      <c r="F40" s="7">
        <f t="shared" si="19"/>
        <v>0</v>
      </c>
      <c r="G40" s="7">
        <f t="shared" si="19"/>
        <v>0</v>
      </c>
      <c r="H40" s="7">
        <f t="shared" si="19"/>
        <v>0</v>
      </c>
    </row>
    <row r="41" spans="1:8" x14ac:dyDescent="0.2">
      <c r="A41" s="17"/>
      <c r="B41" s="19" t="s">
        <v>42</v>
      </c>
      <c r="C41" s="16">
        <f>SUM(C42:C44)</f>
        <v>-160255138.13999999</v>
      </c>
      <c r="D41" s="16">
        <f t="shared" ref="D41:H41" si="20">SUM(D42:D44)</f>
        <v>984873.10999999987</v>
      </c>
      <c r="E41" s="16">
        <f t="shared" si="20"/>
        <v>-159270265.03</v>
      </c>
      <c r="F41" s="16">
        <f t="shared" si="20"/>
        <v>-17454605.219999999</v>
      </c>
      <c r="G41" s="16">
        <f t="shared" si="20"/>
        <v>-17454605.219999999</v>
      </c>
      <c r="H41" s="16">
        <f t="shared" si="20"/>
        <v>0</v>
      </c>
    </row>
    <row r="42" spans="1:8" x14ac:dyDescent="0.2">
      <c r="A42" s="17">
        <v>25</v>
      </c>
      <c r="B42" s="18" t="s">
        <v>39</v>
      </c>
      <c r="C42" s="7">
        <f t="shared" ref="C42:H42" si="21">C12-C27</f>
        <v>-74015308.579999998</v>
      </c>
      <c r="D42" s="7">
        <f t="shared" si="21"/>
        <v>1265713.2</v>
      </c>
      <c r="E42" s="7">
        <f t="shared" si="21"/>
        <v>-72749595.379999995</v>
      </c>
      <c r="F42" s="7">
        <f t="shared" si="21"/>
        <v>-7312892.9999999991</v>
      </c>
      <c r="G42" s="7">
        <f t="shared" si="21"/>
        <v>-7312892.9999999991</v>
      </c>
      <c r="H42" s="7">
        <f t="shared" si="21"/>
        <v>0</v>
      </c>
    </row>
    <row r="43" spans="1:8" x14ac:dyDescent="0.2">
      <c r="A43" s="17">
        <v>26</v>
      </c>
      <c r="B43" s="18" t="s">
        <v>40</v>
      </c>
      <c r="C43" s="7">
        <f t="shared" ref="C43:H43" si="22">C13-C28</f>
        <v>-86239829.560000002</v>
      </c>
      <c r="D43" s="7">
        <f t="shared" si="22"/>
        <v>-280840.09000000003</v>
      </c>
      <c r="E43" s="7">
        <f t="shared" si="22"/>
        <v>-86520669.650000006</v>
      </c>
      <c r="F43" s="7">
        <f t="shared" si="22"/>
        <v>-10141712.220000001</v>
      </c>
      <c r="G43" s="7">
        <f t="shared" si="22"/>
        <v>-10141712.220000001</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0</v>
      </c>
      <c r="D45" s="24">
        <f t="shared" ref="D45:H45" si="24">D33+D41</f>
        <v>8588629.5400000028</v>
      </c>
      <c r="E45" s="24">
        <f t="shared" si="24"/>
        <v>8588629.5399999917</v>
      </c>
      <c r="F45" s="24">
        <f t="shared" si="24"/>
        <v>108156856.67999995</v>
      </c>
      <c r="G45" s="24">
        <f t="shared" si="24"/>
        <v>108930378.97999993</v>
      </c>
      <c r="H45" s="24">
        <f t="shared" si="24"/>
        <v>-773522.29999998212</v>
      </c>
    </row>
    <row r="55" spans="2:6" x14ac:dyDescent="0.2">
      <c r="B55" s="1" t="s">
        <v>58</v>
      </c>
      <c r="E55" s="1" t="s">
        <v>59</v>
      </c>
    </row>
    <row r="56" spans="2:6" x14ac:dyDescent="0.2">
      <c r="B56" s="1" t="s">
        <v>51</v>
      </c>
      <c r="E56" s="1" t="s">
        <v>57</v>
      </c>
    </row>
    <row r="57" spans="2:6" ht="15" x14ac:dyDescent="0.25">
      <c r="B57" t="s">
        <v>53</v>
      </c>
      <c r="C57"/>
      <c r="D57"/>
      <c r="E57" t="s">
        <v>54</v>
      </c>
      <c r="F57"/>
    </row>
    <row r="58" spans="2:6" ht="15" x14ac:dyDescent="0.25">
      <c r="B58"/>
      <c r="C58"/>
      <c r="D58"/>
      <c r="E58"/>
      <c r="F58"/>
    </row>
    <row r="59" spans="2:6" ht="15" x14ac:dyDescent="0.25">
      <c r="B59"/>
      <c r="C59"/>
      <c r="D59"/>
      <c r="E59"/>
      <c r="F59"/>
    </row>
    <row r="60" spans="2:6" ht="15" x14ac:dyDescent="0.25">
      <c r="B60"/>
      <c r="C60"/>
      <c r="D60"/>
      <c r="E60"/>
      <c r="F60"/>
    </row>
    <row r="61" spans="2:6" ht="15" x14ac:dyDescent="0.25">
      <c r="B61" t="s">
        <v>55</v>
      </c>
      <c r="C61"/>
      <c r="D61"/>
      <c r="E61"/>
      <c r="F61"/>
    </row>
    <row r="62" spans="2:6" ht="15" x14ac:dyDescent="0.25">
      <c r="B62" t="s">
        <v>56</v>
      </c>
      <c r="C62"/>
      <c r="D62"/>
      <c r="E62"/>
      <c r="F62"/>
    </row>
  </sheetData>
  <mergeCells count="1">
    <mergeCell ref="A1:H1"/>
  </mergeCells>
  <pageMargins left="0.7" right="0.7" top="0.75" bottom="0.75" header="0.3" footer="0.3"/>
  <pageSetup paperSize="9" scale="9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3.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CRI-COG</vt:lpstr>
      <vt:lpstr>CFF</vt:lpstr>
      <vt:lpstr>CFF!Print_Area</vt:lpstr>
      <vt:lpstr>'CRI-COG'!Print_Area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revision/>
  <cp:lastPrinted>2022-10-27T19:28:39Z</cp:lastPrinted>
  <dcterms:created xsi:type="dcterms:W3CDTF">2017-12-20T04:54:53Z</dcterms:created>
  <dcterms:modified xsi:type="dcterms:W3CDTF">2022-10-27T19:30:20Z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